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Work\00-公告通知\2018-2019\20181025_2018-2019学年本科学生助学金评选工作的通知\"/>
    </mc:Choice>
  </mc:AlternateContent>
  <bookViews>
    <workbookView xWindow="360" yWindow="360" windowWidth="14940" windowHeight="9060" tabRatio="454"/>
  </bookViews>
  <sheets>
    <sheet name="本科学生助学金_名额分配表" sheetId="8" r:id="rId1"/>
  </sheets>
  <definedNames>
    <definedName name="_xlnm.Print_Area" localSheetId="0">本科学生助学金_名额分配表!$A$1:$K$19</definedName>
  </definedNames>
  <calcPr calcId="162913"/>
</workbook>
</file>

<file path=xl/calcChain.xml><?xml version="1.0" encoding="utf-8"?>
<calcChain xmlns="http://schemas.openxmlformats.org/spreadsheetml/2006/main">
  <c r="I19" i="8" l="1"/>
  <c r="H19" i="8"/>
  <c r="J19" i="8" s="1"/>
  <c r="I18" i="8"/>
  <c r="H18" i="8"/>
  <c r="I17" i="8"/>
  <c r="H17" i="8"/>
  <c r="I16" i="8"/>
  <c r="H16" i="8"/>
  <c r="J16" i="8" s="1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K8" i="8" s="1"/>
  <c r="I7" i="8"/>
  <c r="H7" i="8"/>
  <c r="J4" i="8"/>
  <c r="J14" i="8" l="1"/>
  <c r="K11" i="8"/>
  <c r="K10" i="8"/>
  <c r="K19" i="8"/>
  <c r="J8" i="8"/>
  <c r="K14" i="8"/>
  <c r="J7" i="8"/>
  <c r="K17" i="8"/>
  <c r="K7" i="8"/>
  <c r="J10" i="8"/>
  <c r="K18" i="8"/>
  <c r="K9" i="8"/>
  <c r="K12" i="8"/>
  <c r="K13" i="8"/>
  <c r="J11" i="8"/>
  <c r="K15" i="8"/>
  <c r="K16" i="8"/>
  <c r="J9" i="8"/>
  <c r="J15" i="8"/>
  <c r="J13" i="8"/>
  <c r="J18" i="8"/>
  <c r="J12" i="8"/>
  <c r="J17" i="8"/>
</calcChain>
</file>

<file path=xl/sharedStrings.xml><?xml version="1.0" encoding="utf-8"?>
<sst xmlns="http://schemas.openxmlformats.org/spreadsheetml/2006/main" count="36" uniqueCount="34">
  <si>
    <t>统计与数学学院</t>
  </si>
  <si>
    <t>经济学院</t>
  </si>
  <si>
    <t>金融学院</t>
  </si>
  <si>
    <t>工商管理学院</t>
  </si>
  <si>
    <t>财政税务学院</t>
  </si>
  <si>
    <t>会计学院</t>
  </si>
  <si>
    <t>信息与安全工程学院</t>
  </si>
  <si>
    <t>公共管理学院</t>
  </si>
  <si>
    <t>新闻与文化传播学院</t>
  </si>
  <si>
    <t>法学院</t>
  </si>
  <si>
    <t>外国语学院</t>
  </si>
  <si>
    <t>哲学院</t>
  </si>
  <si>
    <t>文澜学院</t>
  </si>
  <si>
    <t>刑事司法学院</t>
  </si>
  <si>
    <t>学院名称</t>
    <phoneticPr fontId="1" type="noConversion"/>
  </si>
  <si>
    <t>合  计</t>
  </si>
  <si>
    <t>中韩新媒体学院</t>
    <phoneticPr fontId="4" type="noConversion"/>
  </si>
  <si>
    <t>知音同行助学金</t>
    <phoneticPr fontId="1" type="noConversion"/>
  </si>
  <si>
    <t>国家助学金</t>
    <phoneticPr fontId="4" type="noConversion"/>
  </si>
  <si>
    <t>资助标准</t>
    <phoneticPr fontId="4" type="noConversion"/>
  </si>
  <si>
    <t>一等</t>
    <phoneticPr fontId="4" type="noConversion"/>
  </si>
  <si>
    <t>二等</t>
    <phoneticPr fontId="4" type="noConversion"/>
  </si>
  <si>
    <t>金额</t>
    <phoneticPr fontId="4" type="noConversion"/>
  </si>
  <si>
    <t>基准总额</t>
    <phoneticPr fontId="4" type="noConversion"/>
  </si>
  <si>
    <t>总金额</t>
    <phoneticPr fontId="4" type="noConversion"/>
  </si>
  <si>
    <t>序号</t>
    <phoneticPr fontId="4" type="noConversion"/>
  </si>
  <si>
    <t>基准名额</t>
    <phoneticPr fontId="4" type="noConversion"/>
  </si>
  <si>
    <t>受助总人数</t>
    <phoneticPr fontId="4" type="noConversion"/>
  </si>
  <si>
    <t>请在下方输入基准名额</t>
    <phoneticPr fontId="4" type="noConversion"/>
  </si>
  <si>
    <t>⬅</t>
    <phoneticPr fontId="4" type="noConversion"/>
  </si>
  <si>
    <t>序号</t>
    <phoneticPr fontId="1" type="noConversion"/>
  </si>
  <si>
    <r>
      <rPr>
        <b/>
        <sz val="11"/>
        <rFont val="华文细黑"/>
        <family val="3"/>
        <charset val="134"/>
      </rPr>
      <t>备注：</t>
    </r>
    <r>
      <rPr>
        <sz val="11"/>
        <rFont val="华文细黑"/>
        <family val="3"/>
        <charset val="134"/>
      </rPr>
      <t xml:space="preserve">
         ① 知音同行助学金资助标准为5000元/人，具体申请条件相见通知。
         ② 本次国家助学金标准为：一等助学金4000元/人，二等助学金3000元/人。
         ③ 各学院根据国家助学金的基准分配名额（按人均 3500元 标准计算所得）确定最终一等、二等助学金的具体人数。
         ④ 各学院一等助学金人数不超过所在学院助学金总人数的50%。</t>
    </r>
    <phoneticPr fontId="1" type="noConversion"/>
  </si>
  <si>
    <t>测算结果如下：</t>
    <phoneticPr fontId="1" type="noConversion"/>
  </si>
  <si>
    <r>
      <rPr>
        <b/>
        <u/>
        <sz val="18"/>
        <rFont val="华文中宋"/>
        <family val="3"/>
        <charset val="134"/>
      </rPr>
      <t xml:space="preserve"> 2018-2019 </t>
    </r>
    <r>
      <rPr>
        <b/>
        <sz val="18"/>
        <rFont val="华文中宋"/>
        <family val="3"/>
        <charset val="134"/>
      </rPr>
      <t>学年本科学生助学金名额分配表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</si>
</sst>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&quot;¥&quot;#,##0.00;[Red]&quot;¥&quot;#,##0.00"/>
    <numFmt numFmtId="178" formatCode="0;[Red]0"/>
    <numFmt numFmtId="179" formatCode="0_ ;[Red]\-0\ "/>
  </numFmts>
  <fonts count="12" x14ac:knownFonts="1">
    <font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1"/>
      <name val="华文细黑"/>
      <family val="3"/>
      <charset val="134"/>
    </font>
    <font>
      <sz val="11"/>
      <name val="华文细黑"/>
      <family val="3"/>
      <charset val="134"/>
    </font>
    <font>
      <sz val="12"/>
      <name val="华文中宋"/>
      <family val="3"/>
      <charset val="134"/>
    </font>
    <font>
      <b/>
      <sz val="48"/>
      <color theme="9" tint="-0.499984740745262"/>
      <name val="Arial"/>
      <family val="2"/>
    </font>
    <font>
      <b/>
      <sz val="18"/>
      <name val="华文中宋"/>
      <family val="3"/>
      <charset val="134"/>
    </font>
    <font>
      <b/>
      <u/>
      <sz val="18"/>
      <name val="华文中宋"/>
      <family val="3"/>
      <charset val="134"/>
    </font>
    <font>
      <u/>
      <sz val="11"/>
      <name val="华文细黑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177" fontId="11" fillId="8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179" fontId="6" fillId="5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24"/>
  <sheetViews>
    <sheetView tabSelected="1" workbookViewId="0">
      <selection sqref="A1:E1"/>
    </sheetView>
  </sheetViews>
  <sheetFormatPr defaultColWidth="14.85546875" defaultRowHeight="21.95" customHeight="1" x14ac:dyDescent="0.2"/>
  <cols>
    <col min="1" max="1" width="9.140625" style="1" customWidth="1"/>
    <col min="2" max="2" width="22" style="1" customWidth="1"/>
    <col min="3" max="3" width="20" style="1" bestFit="1" customWidth="1"/>
    <col min="4" max="4" width="15" style="1" customWidth="1"/>
    <col min="5" max="5" width="19" style="3" customWidth="1"/>
    <col min="6" max="6" width="3.5703125" style="1" customWidth="1"/>
    <col min="7" max="7" width="6" style="1" customWidth="1"/>
    <col min="8" max="8" width="13.140625" style="1" customWidth="1"/>
    <col min="9" max="9" width="13.42578125" style="1" customWidth="1"/>
    <col min="10" max="10" width="17.42578125" style="1" customWidth="1"/>
    <col min="11" max="11" width="14.28515625" style="1" customWidth="1"/>
    <col min="12" max="16384" width="14.85546875" style="1"/>
  </cols>
  <sheetData>
    <row r="1" spans="1:12" ht="68.25" customHeight="1" x14ac:dyDescent="0.2">
      <c r="A1" s="21" t="s">
        <v>33</v>
      </c>
      <c r="B1" s="21"/>
      <c r="C1" s="21"/>
      <c r="D1" s="21"/>
      <c r="E1" s="21"/>
    </row>
    <row r="2" spans="1:12" ht="26.1" customHeight="1" x14ac:dyDescent="0.2">
      <c r="A2" s="22" t="s">
        <v>30</v>
      </c>
      <c r="B2" s="27" t="s">
        <v>14</v>
      </c>
      <c r="C2" s="27" t="s">
        <v>17</v>
      </c>
      <c r="D2" s="29" t="s">
        <v>18</v>
      </c>
      <c r="E2" s="30"/>
      <c r="H2" s="14" t="s">
        <v>19</v>
      </c>
      <c r="I2" s="14" t="s">
        <v>22</v>
      </c>
      <c r="J2" s="31" t="s">
        <v>28</v>
      </c>
      <c r="K2" s="31"/>
    </row>
    <row r="3" spans="1:12" s="2" customFormat="1" ht="26.1" customHeight="1" x14ac:dyDescent="0.2">
      <c r="A3" s="22"/>
      <c r="B3" s="28"/>
      <c r="C3" s="28"/>
      <c r="D3" s="9" t="s">
        <v>26</v>
      </c>
      <c r="E3" s="10" t="s">
        <v>23</v>
      </c>
      <c r="H3" s="4" t="s">
        <v>20</v>
      </c>
      <c r="I3" s="6">
        <v>4000</v>
      </c>
      <c r="J3" s="32"/>
      <c r="K3" s="32"/>
      <c r="L3" s="16" t="s">
        <v>29</v>
      </c>
    </row>
    <row r="4" spans="1:12" ht="26.1" customHeight="1" x14ac:dyDescent="0.2">
      <c r="A4" s="13">
        <v>1</v>
      </c>
      <c r="B4" s="13" t="s">
        <v>4</v>
      </c>
      <c r="C4" s="13">
        <v>6</v>
      </c>
      <c r="D4" s="13">
        <v>238</v>
      </c>
      <c r="E4" s="6">
        <v>833000</v>
      </c>
      <c r="H4" s="4" t="s">
        <v>21</v>
      </c>
      <c r="I4" s="6">
        <v>3000</v>
      </c>
      <c r="J4" s="20">
        <f>J3*3500</f>
        <v>0</v>
      </c>
      <c r="K4" s="20"/>
    </row>
    <row r="5" spans="1:12" ht="26.1" customHeight="1" x14ac:dyDescent="0.2">
      <c r="A5" s="13">
        <v>2</v>
      </c>
      <c r="B5" s="13" t="s">
        <v>9</v>
      </c>
      <c r="C5" s="13">
        <v>16</v>
      </c>
      <c r="D5" s="13">
        <v>634</v>
      </c>
      <c r="E5" s="6">
        <v>2219000</v>
      </c>
      <c r="G5" s="33" t="s">
        <v>32</v>
      </c>
      <c r="H5" s="33"/>
      <c r="I5" s="33"/>
      <c r="J5" s="33"/>
      <c r="K5" s="33"/>
    </row>
    <row r="6" spans="1:12" ht="26.1" customHeight="1" x14ac:dyDescent="0.2">
      <c r="A6" s="13">
        <v>3</v>
      </c>
      <c r="B6" s="13" t="s">
        <v>3</v>
      </c>
      <c r="C6" s="13">
        <v>16</v>
      </c>
      <c r="D6" s="13">
        <v>612</v>
      </c>
      <c r="E6" s="6">
        <v>2142000</v>
      </c>
      <c r="G6" s="11" t="s">
        <v>25</v>
      </c>
      <c r="H6" s="11" t="s">
        <v>20</v>
      </c>
      <c r="I6" s="8" t="s">
        <v>21</v>
      </c>
      <c r="J6" s="8" t="s">
        <v>24</v>
      </c>
      <c r="K6" s="11" t="s">
        <v>27</v>
      </c>
    </row>
    <row r="7" spans="1:12" ht="26.1" customHeight="1" x14ac:dyDescent="0.2">
      <c r="A7" s="13">
        <v>4</v>
      </c>
      <c r="B7" s="13" t="s">
        <v>7</v>
      </c>
      <c r="C7" s="13">
        <v>5</v>
      </c>
      <c r="D7" s="13">
        <v>212</v>
      </c>
      <c r="E7" s="6">
        <v>742000</v>
      </c>
      <c r="G7" s="12">
        <v>1</v>
      </c>
      <c r="H7" s="34">
        <f t="shared" ref="H7:H17" si="0">ROUND($J$3/2,0)-3*(G7-1)</f>
        <v>0</v>
      </c>
      <c r="I7" s="34">
        <f t="shared" ref="I7:I17" si="1">ROUND($J$3/2,0)+4*(G7-1)</f>
        <v>0</v>
      </c>
      <c r="J7" s="7">
        <f>H7*4000+I7*3000</f>
        <v>0</v>
      </c>
      <c r="K7" s="15">
        <f>H7+I7</f>
        <v>0</v>
      </c>
    </row>
    <row r="8" spans="1:12" ht="26.1" customHeight="1" x14ac:dyDescent="0.2">
      <c r="A8" s="13">
        <v>5</v>
      </c>
      <c r="B8" s="13" t="s">
        <v>5</v>
      </c>
      <c r="C8" s="13">
        <v>9</v>
      </c>
      <c r="D8" s="13">
        <v>336</v>
      </c>
      <c r="E8" s="6">
        <v>1176000</v>
      </c>
      <c r="G8" s="12">
        <v>2</v>
      </c>
      <c r="H8" s="34">
        <f t="shared" si="0"/>
        <v>-3</v>
      </c>
      <c r="I8" s="34">
        <f t="shared" si="1"/>
        <v>4</v>
      </c>
      <c r="J8" s="7">
        <f t="shared" ref="J8:J19" si="2">H8*4000+I8*3000</f>
        <v>0</v>
      </c>
      <c r="K8" s="15">
        <f t="shared" ref="K8:K19" si="3">H8+I8</f>
        <v>1</v>
      </c>
      <c r="L8" s="5"/>
    </row>
    <row r="9" spans="1:12" ht="26.1" customHeight="1" x14ac:dyDescent="0.2">
      <c r="A9" s="13">
        <v>6</v>
      </c>
      <c r="B9" s="13" t="s">
        <v>2</v>
      </c>
      <c r="C9" s="13">
        <v>10</v>
      </c>
      <c r="D9" s="13">
        <v>390</v>
      </c>
      <c r="E9" s="6">
        <v>1365000</v>
      </c>
      <c r="G9" s="12">
        <v>3</v>
      </c>
      <c r="H9" s="34">
        <f t="shared" si="0"/>
        <v>-6</v>
      </c>
      <c r="I9" s="34">
        <f t="shared" si="1"/>
        <v>8</v>
      </c>
      <c r="J9" s="7">
        <f t="shared" si="2"/>
        <v>0</v>
      </c>
      <c r="K9" s="15">
        <f t="shared" si="3"/>
        <v>2</v>
      </c>
    </row>
    <row r="10" spans="1:12" ht="26.1" customHeight="1" x14ac:dyDescent="0.2">
      <c r="A10" s="13">
        <v>7</v>
      </c>
      <c r="B10" s="13" t="s">
        <v>1</v>
      </c>
      <c r="C10" s="13">
        <v>7</v>
      </c>
      <c r="D10" s="13">
        <v>264</v>
      </c>
      <c r="E10" s="6">
        <v>924000</v>
      </c>
      <c r="G10" s="12">
        <v>4</v>
      </c>
      <c r="H10" s="34">
        <f t="shared" si="0"/>
        <v>-9</v>
      </c>
      <c r="I10" s="34">
        <f t="shared" si="1"/>
        <v>12</v>
      </c>
      <c r="J10" s="7">
        <f t="shared" si="2"/>
        <v>0</v>
      </c>
      <c r="K10" s="15">
        <f t="shared" si="3"/>
        <v>3</v>
      </c>
    </row>
    <row r="11" spans="1:12" ht="26.1" customHeight="1" x14ac:dyDescent="0.2">
      <c r="A11" s="13">
        <v>8</v>
      </c>
      <c r="B11" s="13" t="s">
        <v>0</v>
      </c>
      <c r="C11" s="13">
        <v>5</v>
      </c>
      <c r="D11" s="13">
        <v>210</v>
      </c>
      <c r="E11" s="6">
        <v>735000</v>
      </c>
      <c r="G11" s="12">
        <v>5</v>
      </c>
      <c r="H11" s="34">
        <f t="shared" si="0"/>
        <v>-12</v>
      </c>
      <c r="I11" s="34">
        <f t="shared" si="1"/>
        <v>16</v>
      </c>
      <c r="J11" s="7">
        <f t="shared" si="2"/>
        <v>0</v>
      </c>
      <c r="K11" s="15">
        <f t="shared" si="3"/>
        <v>4</v>
      </c>
    </row>
    <row r="12" spans="1:12" ht="26.1" customHeight="1" x14ac:dyDescent="0.2">
      <c r="A12" s="13">
        <v>9</v>
      </c>
      <c r="B12" s="13" t="s">
        <v>10</v>
      </c>
      <c r="C12" s="13">
        <v>6</v>
      </c>
      <c r="D12" s="13">
        <v>230</v>
      </c>
      <c r="E12" s="6">
        <v>805000</v>
      </c>
      <c r="G12" s="12">
        <v>6</v>
      </c>
      <c r="H12" s="34">
        <f t="shared" si="0"/>
        <v>-15</v>
      </c>
      <c r="I12" s="34">
        <f t="shared" si="1"/>
        <v>20</v>
      </c>
      <c r="J12" s="7">
        <f t="shared" si="2"/>
        <v>0</v>
      </c>
      <c r="K12" s="15">
        <f t="shared" si="3"/>
        <v>5</v>
      </c>
    </row>
    <row r="13" spans="1:12" ht="26.1" customHeight="1" x14ac:dyDescent="0.2">
      <c r="A13" s="13">
        <v>10</v>
      </c>
      <c r="B13" s="13" t="s">
        <v>12</v>
      </c>
      <c r="C13" s="13">
        <v>1</v>
      </c>
      <c r="D13" s="13">
        <v>40</v>
      </c>
      <c r="E13" s="6">
        <v>140000</v>
      </c>
      <c r="G13" s="12">
        <v>7</v>
      </c>
      <c r="H13" s="34">
        <f t="shared" si="0"/>
        <v>-18</v>
      </c>
      <c r="I13" s="34">
        <f t="shared" si="1"/>
        <v>24</v>
      </c>
      <c r="J13" s="7">
        <f t="shared" si="2"/>
        <v>0</v>
      </c>
      <c r="K13" s="15">
        <f t="shared" si="3"/>
        <v>6</v>
      </c>
    </row>
    <row r="14" spans="1:12" ht="26.1" customHeight="1" x14ac:dyDescent="0.2">
      <c r="A14" s="13">
        <v>11</v>
      </c>
      <c r="B14" s="13" t="s">
        <v>8</v>
      </c>
      <c r="C14" s="13">
        <v>5</v>
      </c>
      <c r="D14" s="13">
        <v>182</v>
      </c>
      <c r="E14" s="6">
        <v>637000</v>
      </c>
      <c r="G14" s="12">
        <v>8</v>
      </c>
      <c r="H14" s="34">
        <f t="shared" si="0"/>
        <v>-21</v>
      </c>
      <c r="I14" s="34">
        <f t="shared" si="1"/>
        <v>28</v>
      </c>
      <c r="J14" s="7">
        <f t="shared" si="2"/>
        <v>0</v>
      </c>
      <c r="K14" s="15">
        <f t="shared" si="3"/>
        <v>7</v>
      </c>
    </row>
    <row r="15" spans="1:12" ht="26.1" customHeight="1" x14ac:dyDescent="0.2">
      <c r="A15" s="13">
        <v>12</v>
      </c>
      <c r="B15" s="13" t="s">
        <v>6</v>
      </c>
      <c r="C15" s="13">
        <v>6</v>
      </c>
      <c r="D15" s="13">
        <v>222</v>
      </c>
      <c r="E15" s="6">
        <v>777000</v>
      </c>
      <c r="G15" s="12">
        <v>9</v>
      </c>
      <c r="H15" s="34">
        <f t="shared" si="0"/>
        <v>-24</v>
      </c>
      <c r="I15" s="34">
        <f t="shared" si="1"/>
        <v>32</v>
      </c>
      <c r="J15" s="7">
        <f t="shared" si="2"/>
        <v>0</v>
      </c>
      <c r="K15" s="15">
        <f t="shared" si="3"/>
        <v>8</v>
      </c>
    </row>
    <row r="16" spans="1:12" ht="26.1" customHeight="1" x14ac:dyDescent="0.2">
      <c r="A16" s="13">
        <v>13</v>
      </c>
      <c r="B16" s="13" t="s">
        <v>13</v>
      </c>
      <c r="C16" s="13">
        <v>5</v>
      </c>
      <c r="D16" s="13">
        <v>178</v>
      </c>
      <c r="E16" s="6">
        <v>623000</v>
      </c>
      <c r="G16" s="12">
        <v>10</v>
      </c>
      <c r="H16" s="34">
        <f t="shared" si="0"/>
        <v>-27</v>
      </c>
      <c r="I16" s="34">
        <f t="shared" si="1"/>
        <v>36</v>
      </c>
      <c r="J16" s="7">
        <f t="shared" si="2"/>
        <v>0</v>
      </c>
      <c r="K16" s="15">
        <f t="shared" si="3"/>
        <v>9</v>
      </c>
    </row>
    <row r="17" spans="1:11" ht="26.1" customHeight="1" x14ac:dyDescent="0.2">
      <c r="A17" s="13">
        <v>14</v>
      </c>
      <c r="B17" s="13" t="s">
        <v>11</v>
      </c>
      <c r="C17" s="13">
        <v>2</v>
      </c>
      <c r="D17" s="13">
        <v>76</v>
      </c>
      <c r="E17" s="6">
        <v>266000</v>
      </c>
      <c r="G17" s="12">
        <v>11</v>
      </c>
      <c r="H17" s="34">
        <f t="shared" si="0"/>
        <v>-30</v>
      </c>
      <c r="I17" s="34">
        <f t="shared" si="1"/>
        <v>40</v>
      </c>
      <c r="J17" s="7">
        <f t="shared" si="2"/>
        <v>0</v>
      </c>
      <c r="K17" s="15">
        <f t="shared" si="3"/>
        <v>10</v>
      </c>
    </row>
    <row r="18" spans="1:11" ht="26.1" customHeight="1" x14ac:dyDescent="0.2">
      <c r="A18" s="13">
        <v>15</v>
      </c>
      <c r="B18" s="13" t="s">
        <v>16</v>
      </c>
      <c r="C18" s="13">
        <v>1</v>
      </c>
      <c r="D18" s="13">
        <v>38</v>
      </c>
      <c r="E18" s="6">
        <v>133000</v>
      </c>
      <c r="G18" s="12">
        <v>12</v>
      </c>
      <c r="H18" s="34">
        <f t="shared" ref="H18:H19" si="4">ROUND($J$3/2,0)-3*(G18-1)</f>
        <v>-33</v>
      </c>
      <c r="I18" s="34">
        <f t="shared" ref="I18:I19" si="5">ROUND($J$3/2,0)+4*(G18-1)</f>
        <v>44</v>
      </c>
      <c r="J18" s="7">
        <f t="shared" si="2"/>
        <v>0</v>
      </c>
      <c r="K18" s="15">
        <f t="shared" si="3"/>
        <v>11</v>
      </c>
    </row>
    <row r="19" spans="1:11" ht="26.1" customHeight="1" x14ac:dyDescent="0.2">
      <c r="A19" s="23" t="s">
        <v>15</v>
      </c>
      <c r="B19" s="24"/>
      <c r="C19" s="17">
        <v>100</v>
      </c>
      <c r="D19" s="18">
        <v>3862</v>
      </c>
      <c r="E19" s="19">
        <v>13517000</v>
      </c>
      <c r="G19" s="12">
        <v>13</v>
      </c>
      <c r="H19" s="34">
        <f t="shared" si="4"/>
        <v>-36</v>
      </c>
      <c r="I19" s="34">
        <f t="shared" si="5"/>
        <v>48</v>
      </c>
      <c r="J19" s="7">
        <f t="shared" si="2"/>
        <v>0</v>
      </c>
      <c r="K19" s="15">
        <f t="shared" si="3"/>
        <v>12</v>
      </c>
    </row>
    <row r="20" spans="1:11" ht="15" customHeight="1" x14ac:dyDescent="0.2"/>
    <row r="21" spans="1:11" ht="24.75" customHeight="1" x14ac:dyDescent="0.2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21.9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ht="24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ht="19.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</sheetData>
  <mergeCells count="11">
    <mergeCell ref="J4:K4"/>
    <mergeCell ref="A1:E1"/>
    <mergeCell ref="A2:A3"/>
    <mergeCell ref="A19:B19"/>
    <mergeCell ref="A21:K24"/>
    <mergeCell ref="B2:B3"/>
    <mergeCell ref="C2:C3"/>
    <mergeCell ref="D2:E2"/>
    <mergeCell ref="J2:K2"/>
    <mergeCell ref="J3:K3"/>
    <mergeCell ref="G5:K5"/>
  </mergeCells>
  <phoneticPr fontId="1" type="noConversion"/>
  <printOptions horizontalCentered="1"/>
  <pageMargins left="0.19685039370078741" right="0.19685039370078741" top="7.874015748031496E-2" bottom="7.874015748031496E-2" header="0.11811023622047245" footer="0.11811023622047245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本科学生助学金_名额分配表</vt:lpstr>
      <vt:lpstr>本科学生助学金_名额分配表!Print_Area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2018-10-26T01:27:05Z</cp:lastPrinted>
  <dcterms:created xsi:type="dcterms:W3CDTF">2018-10-25T06:32:25Z</dcterms:created>
  <dcterms:modified xsi:type="dcterms:W3CDTF">2018-10-26T05:15:30Z</dcterms:modified>
</cp:coreProperties>
</file>